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0" windowWidth="15255" windowHeight="7935" activeTab="1"/>
  </bookViews>
  <sheets>
    <sheet name="THU" sheetId="1" r:id="rId1"/>
    <sheet name="CHI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L11" i="2"/>
  <c r="N11" s="1"/>
  <c r="J11"/>
  <c r="H11"/>
  <c r="F11"/>
  <c r="D11"/>
  <c r="L10"/>
  <c r="N10" s="1"/>
  <c r="J10"/>
  <c r="H10"/>
  <c r="F10"/>
  <c r="D10"/>
  <c r="C10"/>
  <c r="E10"/>
  <c r="G10"/>
  <c r="I10"/>
  <c r="K10"/>
  <c r="M9"/>
  <c r="M6"/>
  <c r="M7"/>
  <c r="M8"/>
  <c r="M5"/>
  <c r="H6"/>
  <c r="H7"/>
  <c r="H8"/>
  <c r="H9"/>
  <c r="H5"/>
  <c r="L6"/>
  <c r="L7"/>
  <c r="L8"/>
  <c r="L9"/>
  <c r="L5"/>
  <c r="J6"/>
  <c r="J7"/>
  <c r="J8"/>
  <c r="J9"/>
  <c r="J5"/>
  <c r="F6"/>
  <c r="N6" s="1"/>
  <c r="F7"/>
  <c r="N7" s="1"/>
  <c r="F8"/>
  <c r="F9"/>
  <c r="N9" s="1"/>
  <c r="F5"/>
  <c r="D6"/>
  <c r="D7"/>
  <c r="D8"/>
  <c r="N8" s="1"/>
  <c r="D9"/>
  <c r="D5"/>
  <c r="B10"/>
  <c r="C11" i="1"/>
  <c r="D11"/>
  <c r="E11"/>
  <c r="F11"/>
  <c r="G11"/>
  <c r="H11"/>
  <c r="B11"/>
  <c r="H7"/>
  <c r="H8"/>
  <c r="H6"/>
  <c r="G7"/>
  <c r="G8"/>
  <c r="G9"/>
  <c r="G10"/>
  <c r="G6"/>
  <c r="D7"/>
  <c r="D8"/>
  <c r="D9"/>
  <c r="H9" s="1"/>
  <c r="D10"/>
  <c r="H10" s="1"/>
  <c r="D6"/>
  <c r="M10" i="2" l="1"/>
  <c r="N5"/>
</calcChain>
</file>

<file path=xl/sharedStrings.xml><?xml version="1.0" encoding="utf-8"?>
<sst xmlns="http://schemas.openxmlformats.org/spreadsheetml/2006/main" count="34" uniqueCount="22">
  <si>
    <t>Năm</t>
  </si>
  <si>
    <t>Tổng thu</t>
  </si>
  <si>
    <t>Ngân sách</t>
  </si>
  <si>
    <t>Phí, lệ phí</t>
  </si>
  <si>
    <t>Khác</t>
  </si>
  <si>
    <t>Tổng cộng</t>
  </si>
  <si>
    <t>Cộng</t>
  </si>
  <si>
    <t>KP không thường xuyên</t>
  </si>
  <si>
    <t>KP thường xuyên</t>
  </si>
  <si>
    <t>Thu sự nghiệp</t>
  </si>
  <si>
    <t>TỔNG HỢP SỐ THU TỪ NĂM 2011 - 2015</t>
  </si>
  <si>
    <t>PHÒNG KẾ HOẠCH TÀI CHÍNH</t>
  </si>
  <si>
    <t>Phạm Ngọc Long</t>
  </si>
  <si>
    <t>THỐNG KÊ TỶ LỆ CHI SO VỚI TỔNG THU TỪ NĂM 2011-2015</t>
  </si>
  <si>
    <t>Chi cho con người</t>
  </si>
  <si>
    <t>Tỷ lệ (%)</t>
  </si>
  <si>
    <t>Hoạt động đào tạo</t>
  </si>
  <si>
    <t>Tổng chi</t>
  </si>
  <si>
    <t>NCKH</t>
  </si>
  <si>
    <t>CSVC</t>
  </si>
  <si>
    <t>Chi khác</t>
  </si>
  <si>
    <t>TC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</si>
</sst>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9"/>
      <color theme="1"/>
      <name val="Times New Roman"/>
      <family val="1"/>
    </font>
    <font>
      <b/>
      <sz val="8"/>
      <color theme="1"/>
      <name val="Times New Roman"/>
      <family val="1"/>
    </font>
    <font>
      <sz val="8"/>
      <color theme="1"/>
      <name val="Times New Roman"/>
      <family val="1"/>
    </font>
    <font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1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164" fontId="2" fillId="0" borderId="1" xfId="1" applyNumberFormat="1" applyFont="1" applyBorder="1"/>
    <xf numFmtId="164" fontId="5" fillId="0" borderId="1" xfId="0" applyNumberFormat="1" applyFont="1" applyBorder="1"/>
    <xf numFmtId="164" fontId="5" fillId="0" borderId="1" xfId="1" applyNumberFormat="1" applyFont="1" applyBorder="1"/>
    <xf numFmtId="164" fontId="3" fillId="0" borderId="0" xfId="1" applyNumberFormat="1" applyFont="1"/>
    <xf numFmtId="164" fontId="0" fillId="0" borderId="0" xfId="1" applyNumberFormat="1" applyFont="1"/>
    <xf numFmtId="164" fontId="9" fillId="0" borderId="1" xfId="1" applyNumberFormat="1" applyFont="1" applyBorder="1"/>
    <xf numFmtId="2" fontId="9" fillId="0" borderId="1" xfId="1" applyNumberFormat="1" applyFont="1" applyBorder="1"/>
    <xf numFmtId="43" fontId="9" fillId="0" borderId="1" xfId="1" applyFont="1" applyBorder="1"/>
    <xf numFmtId="43" fontId="9" fillId="0" borderId="1" xfId="0" applyNumberFormat="1" applyFont="1" applyBorder="1"/>
    <xf numFmtId="0" fontId="8" fillId="0" borderId="5" xfId="0" applyFont="1" applyBorder="1" applyAlignment="1">
      <alignment horizontal="center"/>
    </xf>
    <xf numFmtId="164" fontId="8" fillId="0" borderId="1" xfId="0" applyNumberFormat="1" applyFont="1" applyBorder="1"/>
    <xf numFmtId="0" fontId="9" fillId="0" borderId="0" xfId="0" applyFont="1"/>
    <xf numFmtId="0" fontId="8" fillId="0" borderId="1" xfId="0" applyFont="1" applyBorder="1" applyAlignment="1">
      <alignment horizontal="center"/>
    </xf>
    <xf numFmtId="164" fontId="10" fillId="0" borderId="1" xfId="0" applyNumberFormat="1" applyFont="1" applyBorder="1"/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/>
    </xf>
    <xf numFmtId="164" fontId="9" fillId="0" borderId="1" xfId="1" applyNumberFormat="1" applyFont="1" applyFill="1" applyBorder="1"/>
    <xf numFmtId="2" fontId="9" fillId="0" borderId="1" xfId="1" applyNumberFormat="1" applyFont="1" applyFill="1" applyBorder="1"/>
    <xf numFmtId="43" fontId="9" fillId="0" borderId="1" xfId="1" applyFont="1" applyFill="1" applyBorder="1"/>
    <xf numFmtId="43" fontId="9" fillId="0" borderId="1" xfId="0" applyNumberFormat="1" applyFont="1" applyFill="1" applyBorder="1"/>
    <xf numFmtId="0" fontId="9" fillId="0" borderId="0" xfId="0" applyFont="1" applyFill="1"/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43" fontId="10" fillId="0" borderId="1" xfId="1" applyFont="1" applyBorder="1"/>
    <xf numFmtId="43" fontId="11" fillId="0" borderId="1" xfId="1" applyFont="1" applyBorder="1"/>
    <xf numFmtId="43" fontId="12" fillId="0" borderId="0" xfId="1" applyFont="1"/>
    <xf numFmtId="43" fontId="13" fillId="0" borderId="0" xfId="1" applyFont="1"/>
    <xf numFmtId="43" fontId="9" fillId="0" borderId="8" xfId="0" applyNumberFormat="1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9"/>
  <sheetViews>
    <sheetView topLeftCell="A7" workbookViewId="0">
      <selection activeCell="F13" sqref="F13:H19"/>
    </sheetView>
  </sheetViews>
  <sheetFormatPr defaultRowHeight="18.75"/>
  <cols>
    <col min="1" max="1" width="7.42578125" style="1" customWidth="1"/>
    <col min="2" max="2" width="19.140625" style="1" customWidth="1"/>
    <col min="3" max="3" width="16.42578125" style="1" customWidth="1"/>
    <col min="4" max="7" width="17.85546875" style="1" customWidth="1"/>
    <col min="8" max="8" width="19.85546875" style="1" customWidth="1"/>
    <col min="9" max="16384" width="9.140625" style="1"/>
  </cols>
  <sheetData>
    <row r="1" spans="1:8" ht="20.25">
      <c r="A1" s="29" t="s">
        <v>10</v>
      </c>
      <c r="B1" s="29"/>
      <c r="C1" s="29"/>
      <c r="D1" s="29"/>
      <c r="E1" s="29"/>
      <c r="F1" s="29"/>
      <c r="G1" s="29"/>
      <c r="H1" s="29"/>
    </row>
    <row r="3" spans="1:8">
      <c r="A3" s="34" t="s">
        <v>0</v>
      </c>
      <c r="B3" s="32" t="s">
        <v>1</v>
      </c>
      <c r="C3" s="32"/>
      <c r="D3" s="32"/>
      <c r="E3" s="32"/>
      <c r="F3" s="32"/>
      <c r="G3" s="33"/>
      <c r="H3" s="36" t="s">
        <v>5</v>
      </c>
    </row>
    <row r="4" spans="1:8">
      <c r="A4" s="34"/>
      <c r="B4" s="35" t="s">
        <v>2</v>
      </c>
      <c r="C4" s="32"/>
      <c r="D4" s="33"/>
      <c r="E4" s="35" t="s">
        <v>9</v>
      </c>
      <c r="F4" s="32"/>
      <c r="G4" s="33"/>
      <c r="H4" s="37"/>
    </row>
    <row r="5" spans="1:8" ht="51" customHeight="1">
      <c r="A5" s="34"/>
      <c r="B5" s="4" t="s">
        <v>8</v>
      </c>
      <c r="C5" s="3" t="s">
        <v>7</v>
      </c>
      <c r="D5" s="3" t="s">
        <v>6</v>
      </c>
      <c r="E5" s="5" t="s">
        <v>3</v>
      </c>
      <c r="F5" s="5" t="s">
        <v>4</v>
      </c>
      <c r="G5" s="5" t="s">
        <v>6</v>
      </c>
      <c r="H5" s="38"/>
    </row>
    <row r="6" spans="1:8" ht="42" customHeight="1">
      <c r="A6" s="6">
        <v>2011</v>
      </c>
      <c r="B6" s="7">
        <v>62892657047</v>
      </c>
      <c r="C6" s="7"/>
      <c r="D6" s="7">
        <f>SUM(B6:C6)</f>
        <v>62892657047</v>
      </c>
      <c r="E6" s="7">
        <v>11199403500</v>
      </c>
      <c r="F6" s="7">
        <v>7330233972</v>
      </c>
      <c r="G6" s="7">
        <f>SUM(E6:F6)</f>
        <v>18529637472</v>
      </c>
      <c r="H6" s="8">
        <f>D6+G6</f>
        <v>81422294519</v>
      </c>
    </row>
    <row r="7" spans="1:8" ht="42" customHeight="1">
      <c r="A7" s="6">
        <v>2012</v>
      </c>
      <c r="B7" s="7">
        <v>63721835000</v>
      </c>
      <c r="C7" s="7">
        <v>506630425</v>
      </c>
      <c r="D7" s="7">
        <f t="shared" ref="D7:D10" si="0">SUM(B7:C7)</f>
        <v>64228465425</v>
      </c>
      <c r="E7" s="7">
        <v>10354518500</v>
      </c>
      <c r="F7" s="7">
        <v>8279622258</v>
      </c>
      <c r="G7" s="7">
        <f t="shared" ref="G7:G10" si="1">SUM(E7:F7)</f>
        <v>18634140758</v>
      </c>
      <c r="H7" s="8">
        <f t="shared" ref="H7:H10" si="2">D7+G7</f>
        <v>82862606183</v>
      </c>
    </row>
    <row r="8" spans="1:8" ht="42" customHeight="1">
      <c r="A8" s="6">
        <v>2013</v>
      </c>
      <c r="B8" s="7">
        <v>55203007125</v>
      </c>
      <c r="C8" s="7">
        <v>1581333600</v>
      </c>
      <c r="D8" s="7">
        <f t="shared" si="0"/>
        <v>56784340725</v>
      </c>
      <c r="E8" s="7">
        <v>13563735000</v>
      </c>
      <c r="F8" s="7">
        <v>7282984401</v>
      </c>
      <c r="G8" s="7">
        <f t="shared" si="1"/>
        <v>20846719401</v>
      </c>
      <c r="H8" s="8">
        <f t="shared" si="2"/>
        <v>77631060126</v>
      </c>
    </row>
    <row r="9" spans="1:8" ht="42" customHeight="1">
      <c r="A9" s="6">
        <v>2014</v>
      </c>
      <c r="B9" s="7">
        <v>50544837000</v>
      </c>
      <c r="C9" s="7">
        <v>3244773000</v>
      </c>
      <c r="D9" s="7">
        <f t="shared" si="0"/>
        <v>53789610000</v>
      </c>
      <c r="E9" s="7">
        <v>17069880500</v>
      </c>
      <c r="F9" s="7">
        <v>7045737947</v>
      </c>
      <c r="G9" s="7">
        <f t="shared" si="1"/>
        <v>24115618447</v>
      </c>
      <c r="H9" s="8">
        <f t="shared" si="2"/>
        <v>77905228447</v>
      </c>
    </row>
    <row r="10" spans="1:8" ht="42" customHeight="1">
      <c r="A10" s="6">
        <v>2015</v>
      </c>
      <c r="B10" s="7">
        <v>69523020000</v>
      </c>
      <c r="C10" s="7"/>
      <c r="D10" s="7">
        <f t="shared" si="0"/>
        <v>69523020000</v>
      </c>
      <c r="E10" s="7">
        <v>21684500000</v>
      </c>
      <c r="F10" s="7">
        <v>5200000000</v>
      </c>
      <c r="G10" s="7">
        <f t="shared" si="1"/>
        <v>26884500000</v>
      </c>
      <c r="H10" s="8">
        <f t="shared" si="2"/>
        <v>96407520000</v>
      </c>
    </row>
    <row r="11" spans="1:8" ht="42" customHeight="1">
      <c r="A11" s="2" t="s">
        <v>6</v>
      </c>
      <c r="B11" s="9">
        <f>SUM(B6:B10)</f>
        <v>301885356172</v>
      </c>
      <c r="C11" s="9">
        <f t="shared" ref="C11:H11" si="3">SUM(C6:C10)</f>
        <v>5332737025</v>
      </c>
      <c r="D11" s="9">
        <f t="shared" si="3"/>
        <v>307218093197</v>
      </c>
      <c r="E11" s="9">
        <f t="shared" si="3"/>
        <v>73872037500</v>
      </c>
      <c r="F11" s="9">
        <f t="shared" si="3"/>
        <v>35138578578</v>
      </c>
      <c r="G11" s="9">
        <f t="shared" si="3"/>
        <v>109010616078</v>
      </c>
      <c r="H11" s="9">
        <f t="shared" si="3"/>
        <v>416228709275</v>
      </c>
    </row>
    <row r="13" spans="1:8">
      <c r="F13" s="30" t="s">
        <v>11</v>
      </c>
      <c r="G13" s="30"/>
      <c r="H13" s="30"/>
    </row>
    <row r="19" spans="6:8" ht="19.5">
      <c r="F19" s="31" t="s">
        <v>12</v>
      </c>
      <c r="G19" s="31"/>
      <c r="H19" s="31"/>
    </row>
  </sheetData>
  <mergeCells count="8">
    <mergeCell ref="A1:H1"/>
    <mergeCell ref="F13:H13"/>
    <mergeCell ref="F19:H19"/>
    <mergeCell ref="B3:G3"/>
    <mergeCell ref="A3:A5"/>
    <mergeCell ref="E4:G4"/>
    <mergeCell ref="B4:D4"/>
    <mergeCell ref="H3:H5"/>
  </mergeCells>
  <pageMargins left="0" right="0" top="0.5" bottom="0.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20"/>
  <sheetViews>
    <sheetView tabSelected="1" topLeftCell="A2" workbookViewId="0">
      <selection activeCell="N14" sqref="N14"/>
    </sheetView>
  </sheetViews>
  <sheetFormatPr defaultRowHeight="15"/>
  <cols>
    <col min="1" max="1" width="4.85546875" customWidth="1"/>
    <col min="2" max="2" width="14" customWidth="1"/>
    <col min="3" max="3" width="13.7109375" customWidth="1"/>
    <col min="4" max="4" width="7" customWidth="1"/>
    <col min="5" max="5" width="13.140625" customWidth="1"/>
    <col min="6" max="6" width="6.5703125" customWidth="1"/>
    <col min="7" max="7" width="11.28515625" customWidth="1"/>
    <col min="8" max="8" width="6.28515625" customWidth="1"/>
    <col min="9" max="9" width="13" customWidth="1"/>
    <col min="10" max="10" width="5.85546875" customWidth="1"/>
    <col min="11" max="11" width="13" customWidth="1"/>
    <col min="12" max="12" width="5.85546875" customWidth="1"/>
    <col min="13" max="13" width="14" customWidth="1"/>
    <col min="14" max="14" width="6.85546875" customWidth="1"/>
  </cols>
  <sheetData>
    <row r="1" spans="1:14" ht="18.75">
      <c r="A1" s="30" t="s">
        <v>13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1:14" ht="18.7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4" s="18" customFormat="1" ht="19.5" customHeight="1">
      <c r="A3" s="39" t="s">
        <v>0</v>
      </c>
      <c r="B3" s="41" t="s">
        <v>1</v>
      </c>
      <c r="C3" s="43" t="s">
        <v>17</v>
      </c>
      <c r="D3" s="44"/>
      <c r="E3" s="44"/>
      <c r="F3" s="44"/>
      <c r="G3" s="44"/>
      <c r="H3" s="44"/>
      <c r="I3" s="44"/>
      <c r="J3" s="44"/>
      <c r="K3" s="44"/>
      <c r="L3" s="44"/>
      <c r="M3" s="44"/>
      <c r="N3" s="45"/>
    </row>
    <row r="4" spans="1:14" s="18" customFormat="1" ht="31.5" customHeight="1">
      <c r="A4" s="40"/>
      <c r="B4" s="42"/>
      <c r="C4" s="21" t="s">
        <v>14</v>
      </c>
      <c r="D4" s="22" t="s">
        <v>15</v>
      </c>
      <c r="E4" s="22" t="s">
        <v>16</v>
      </c>
      <c r="F4" s="22" t="s">
        <v>15</v>
      </c>
      <c r="G4" s="22" t="s">
        <v>18</v>
      </c>
      <c r="H4" s="22" t="s">
        <v>15</v>
      </c>
      <c r="I4" s="22" t="s">
        <v>19</v>
      </c>
      <c r="J4" s="22" t="s">
        <v>15</v>
      </c>
      <c r="K4" s="22" t="s">
        <v>20</v>
      </c>
      <c r="L4" s="22" t="s">
        <v>15</v>
      </c>
      <c r="M4" s="22" t="s">
        <v>21</v>
      </c>
      <c r="N4" s="22" t="s">
        <v>15</v>
      </c>
    </row>
    <row r="5" spans="1:14" s="28" customFormat="1" ht="37.5" customHeight="1">
      <c r="A5" s="23">
        <v>2011</v>
      </c>
      <c r="B5" s="24">
        <v>81422294519</v>
      </c>
      <c r="C5" s="24">
        <v>36039292146</v>
      </c>
      <c r="D5" s="25">
        <f>C5/B5*100</f>
        <v>44.262191773028682</v>
      </c>
      <c r="E5" s="24">
        <v>25086188565</v>
      </c>
      <c r="F5" s="26">
        <f>E5/B5*100</f>
        <v>30.809974974539813</v>
      </c>
      <c r="G5" s="24">
        <v>297107425</v>
      </c>
      <c r="H5" s="26">
        <f>G5/B5*100</f>
        <v>0.36489689556792038</v>
      </c>
      <c r="I5" s="24">
        <v>7748793295</v>
      </c>
      <c r="J5" s="26">
        <f>I5/B5*100</f>
        <v>9.5167955420266495</v>
      </c>
      <c r="K5" s="24">
        <v>14733894066</v>
      </c>
      <c r="L5" s="26">
        <f>K5/B5*100</f>
        <v>18.095650771131027</v>
      </c>
      <c r="M5" s="24">
        <f>C5+E5+G5+I5+K5</f>
        <v>83905275497</v>
      </c>
      <c r="N5" s="27">
        <f>D5+F5+H5+J5+L5</f>
        <v>103.04950995629412</v>
      </c>
    </row>
    <row r="6" spans="1:14" s="28" customFormat="1" ht="37.5" customHeight="1">
      <c r="A6" s="23">
        <v>2012</v>
      </c>
      <c r="B6" s="24">
        <v>82862606183</v>
      </c>
      <c r="C6" s="24">
        <v>35721739139</v>
      </c>
      <c r="D6" s="25">
        <f t="shared" ref="D6:D9" si="0">C6/B6*100</f>
        <v>43.109601283972928</v>
      </c>
      <c r="E6" s="24">
        <v>23757331925</v>
      </c>
      <c r="F6" s="26">
        <f t="shared" ref="F6:F9" si="1">E6/B6*100</f>
        <v>28.670751523953431</v>
      </c>
      <c r="G6" s="24">
        <v>111466600</v>
      </c>
      <c r="H6" s="26">
        <f t="shared" ref="H6:H9" si="2">G6/B6*100</f>
        <v>0.1345197853828406</v>
      </c>
      <c r="I6" s="24">
        <v>18560116508</v>
      </c>
      <c r="J6" s="26">
        <f t="shared" ref="J6:J9" si="3">I6/B6*100</f>
        <v>22.398663719326478</v>
      </c>
      <c r="K6" s="24">
        <v>9908503945</v>
      </c>
      <c r="L6" s="26">
        <f>K6/B6*100</f>
        <v>11.957750789442123</v>
      </c>
      <c r="M6" s="24">
        <f t="shared" ref="M6:M7" si="4">C6+E6+G6+I6+K6</f>
        <v>88059158117</v>
      </c>
      <c r="N6" s="27">
        <f t="shared" ref="N6:N11" si="5">D6+F6+H6+J6+L6</f>
        <v>106.27128710207779</v>
      </c>
    </row>
    <row r="7" spans="1:14" s="28" customFormat="1" ht="37.5" customHeight="1">
      <c r="A7" s="23">
        <v>2013</v>
      </c>
      <c r="B7" s="24">
        <v>77631060126</v>
      </c>
      <c r="C7" s="24">
        <v>42707308112</v>
      </c>
      <c r="D7" s="25">
        <f t="shared" si="0"/>
        <v>55.013171329469678</v>
      </c>
      <c r="E7" s="24">
        <v>15075696180</v>
      </c>
      <c r="F7" s="26">
        <f t="shared" si="1"/>
        <v>19.419670626075717</v>
      </c>
      <c r="G7" s="24">
        <v>130268450</v>
      </c>
      <c r="H7" s="26">
        <f t="shared" si="2"/>
        <v>0.16780454857703381</v>
      </c>
      <c r="I7" s="24">
        <v>3347145645</v>
      </c>
      <c r="J7" s="26">
        <f t="shared" si="3"/>
        <v>4.3116062560106432</v>
      </c>
      <c r="K7" s="24">
        <v>14433302513</v>
      </c>
      <c r="L7" s="26">
        <f>K7/B7*100</f>
        <v>18.592174948498524</v>
      </c>
      <c r="M7" s="24">
        <f t="shared" si="4"/>
        <v>75693720900</v>
      </c>
      <c r="N7" s="27">
        <f t="shared" si="5"/>
        <v>97.50442770863161</v>
      </c>
    </row>
    <row r="8" spans="1:14" s="28" customFormat="1" ht="37.5" customHeight="1">
      <c r="A8" s="23">
        <v>2014</v>
      </c>
      <c r="B8" s="24">
        <v>77905228447</v>
      </c>
      <c r="C8" s="24">
        <v>47769385942</v>
      </c>
      <c r="D8" s="25">
        <f t="shared" si="0"/>
        <v>61.317304235232648</v>
      </c>
      <c r="E8" s="24">
        <v>13959521968</v>
      </c>
      <c r="F8" s="26">
        <f t="shared" si="1"/>
        <v>17.918594484960472</v>
      </c>
      <c r="G8" s="24">
        <v>139310893</v>
      </c>
      <c r="H8" s="26">
        <f t="shared" si="2"/>
        <v>0.17882098002546148</v>
      </c>
      <c r="I8" s="24">
        <v>4565824548</v>
      </c>
      <c r="J8" s="26">
        <f t="shared" si="3"/>
        <v>5.8607421337660197</v>
      </c>
      <c r="K8" s="24">
        <v>7392282077</v>
      </c>
      <c r="L8" s="26">
        <f>K8/B8*100</f>
        <v>9.4888138118086278</v>
      </c>
      <c r="M8" s="24">
        <f>C8+E8+G8+I8+K8</f>
        <v>73826325428</v>
      </c>
      <c r="N8" s="27">
        <f t="shared" si="5"/>
        <v>94.764275645793234</v>
      </c>
    </row>
    <row r="9" spans="1:14" s="18" customFormat="1" ht="37.5" customHeight="1">
      <c r="A9" s="19">
        <v>2015</v>
      </c>
      <c r="B9" s="12">
        <v>96407520000</v>
      </c>
      <c r="C9" s="12">
        <v>59753020000</v>
      </c>
      <c r="D9" s="13">
        <f t="shared" si="0"/>
        <v>61.979625655757978</v>
      </c>
      <c r="E9" s="12">
        <v>13260000000</v>
      </c>
      <c r="F9" s="14">
        <f t="shared" si="1"/>
        <v>13.754113786974296</v>
      </c>
      <c r="G9" s="12">
        <v>140000000</v>
      </c>
      <c r="H9" s="14">
        <f t="shared" si="2"/>
        <v>0.14521688764527912</v>
      </c>
      <c r="I9" s="12">
        <v>9950000000</v>
      </c>
      <c r="J9" s="14">
        <f t="shared" si="3"/>
        <v>10.320771657646624</v>
      </c>
      <c r="K9" s="12">
        <v>13304500000</v>
      </c>
      <c r="L9" s="14">
        <f>K9/B9*100</f>
        <v>13.800272011975828</v>
      </c>
      <c r="M9" s="12">
        <f>C9+E9+G9+I9+K9</f>
        <v>96407520000</v>
      </c>
      <c r="N9" s="15">
        <f t="shared" si="5"/>
        <v>100</v>
      </c>
    </row>
    <row r="10" spans="1:14" s="18" customFormat="1" ht="46.5" customHeight="1">
      <c r="A10" s="16" t="s">
        <v>6</v>
      </c>
      <c r="B10" s="20">
        <f>SUM(B5:B9)</f>
        <v>416228709275</v>
      </c>
      <c r="C10" s="20">
        <f t="shared" ref="C10:M10" si="6">SUM(C5:C9)</f>
        <v>221990745339</v>
      </c>
      <c r="D10" s="47">
        <f>SUM(D5:D9)</f>
        <v>265.68189427746194</v>
      </c>
      <c r="E10" s="20">
        <f t="shared" si="6"/>
        <v>91138738638</v>
      </c>
      <c r="F10" s="46">
        <f>SUM(F5:F9)</f>
        <v>110.57310539650373</v>
      </c>
      <c r="G10" s="20">
        <f t="shared" si="6"/>
        <v>818153368</v>
      </c>
      <c r="H10" s="46">
        <f>SUM(H5:H9)</f>
        <v>0.99125909719853533</v>
      </c>
      <c r="I10" s="20">
        <f t="shared" si="6"/>
        <v>44171879996</v>
      </c>
      <c r="J10" s="46">
        <f>SUM(J5:J9)</f>
        <v>52.40857930877641</v>
      </c>
      <c r="K10" s="20">
        <f t="shared" si="6"/>
        <v>59772482601</v>
      </c>
      <c r="L10" s="46">
        <f>SUM(L5:L9)</f>
        <v>71.934662332856135</v>
      </c>
      <c r="M10" s="20">
        <f t="shared" si="6"/>
        <v>417891999942</v>
      </c>
      <c r="N10" s="17">
        <f t="shared" si="5"/>
        <v>501.58950041279678</v>
      </c>
    </row>
    <row r="11" spans="1:14" ht="18.75">
      <c r="A11" s="1"/>
      <c r="B11" s="1"/>
      <c r="C11" s="10"/>
      <c r="D11" s="49">
        <f>D10/5</f>
        <v>53.136378855492389</v>
      </c>
      <c r="E11" s="10"/>
      <c r="F11" s="48">
        <f>F10/5</f>
        <v>22.114621079300747</v>
      </c>
      <c r="G11" s="10"/>
      <c r="H11" s="48">
        <f>H10/5</f>
        <v>0.19825181943970707</v>
      </c>
      <c r="I11" s="10"/>
      <c r="J11" s="48">
        <f>J10/5</f>
        <v>10.481715861755282</v>
      </c>
      <c r="K11" s="10"/>
      <c r="L11" s="48">
        <f>L10/5</f>
        <v>14.386932466571228</v>
      </c>
      <c r="M11" s="11"/>
      <c r="N11" s="50">
        <f t="shared" si="5"/>
        <v>100.31790008255933</v>
      </c>
    </row>
    <row r="12" spans="1:14" ht="18.75">
      <c r="A12" s="1"/>
      <c r="B12" s="1"/>
      <c r="C12" s="10"/>
      <c r="D12" s="10"/>
      <c r="E12" s="10"/>
      <c r="F12" s="10"/>
      <c r="G12" s="10"/>
      <c r="H12" s="10"/>
      <c r="I12" s="30" t="s">
        <v>11</v>
      </c>
      <c r="J12" s="30"/>
      <c r="K12" s="30"/>
      <c r="L12" s="30"/>
      <c r="M12" s="30"/>
      <c r="N12" s="30"/>
    </row>
    <row r="13" spans="1:14" ht="18.75">
      <c r="A13" s="1"/>
      <c r="B13" s="1"/>
      <c r="C13" s="10"/>
      <c r="D13" s="10"/>
      <c r="E13" s="10"/>
      <c r="F13" s="10"/>
      <c r="G13" s="10"/>
      <c r="H13" s="10"/>
      <c r="I13" s="1"/>
      <c r="J13" s="1"/>
      <c r="K13" s="1"/>
      <c r="L13" s="10"/>
      <c r="M13" s="11"/>
    </row>
    <row r="14" spans="1:14" ht="18.7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4" ht="18.7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4" ht="18.7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4" ht="18.7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4" ht="19.5">
      <c r="A18" s="1"/>
      <c r="B18" s="1"/>
      <c r="C18" s="1"/>
      <c r="D18" s="1"/>
      <c r="E18" s="1"/>
      <c r="F18" s="1"/>
      <c r="G18" s="1"/>
      <c r="H18" s="1"/>
      <c r="I18" s="31" t="s">
        <v>12</v>
      </c>
      <c r="J18" s="31"/>
      <c r="K18" s="31"/>
      <c r="L18" s="31"/>
      <c r="M18" s="31"/>
      <c r="N18" s="31"/>
    </row>
    <row r="19" spans="1:14" ht="18.7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4" ht="18.7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</sheetData>
  <mergeCells count="6">
    <mergeCell ref="A1:N1"/>
    <mergeCell ref="I12:N12"/>
    <mergeCell ref="I18:N18"/>
    <mergeCell ref="A3:A4"/>
    <mergeCell ref="B3:B4"/>
    <mergeCell ref="C3:N3"/>
  </mergeCells>
  <pageMargins left="0" right="0" top="0.5" bottom="0.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THU</vt:lpstr>
      <vt:lpstr>CHI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2015-06-11T09:16:25Z</cp:lastPrinted>
  <dcterms:created xsi:type="dcterms:W3CDTF">2015-06-10T05:19:08Z</dcterms:created>
  <dcterms:modified xsi:type="dcterms:W3CDTF">2015-06-22T03:06:38Z</dcterms:modified>
</cp:coreProperties>
</file>